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4915" windowHeight="12075"/>
  </bookViews>
  <sheets>
    <sheet name="Income Guardrail" sheetId="1" r:id="rId1"/>
  </sheets>
  <externalReferences>
    <externalReference r:id="rId2"/>
  </externalReferences>
  <definedNames>
    <definedName name="ClientName">[1]ClientHealth!$A$2:$A$157</definedName>
    <definedName name="_xlnm.Print_Area" localSheetId="0">'Income Guardrail'!$A$1:$J$36</definedName>
  </definedNames>
  <calcPr calcId="125725"/>
</workbook>
</file>

<file path=xl/calcChain.xml><?xml version="1.0" encoding="utf-8"?>
<calcChain xmlns="http://schemas.openxmlformats.org/spreadsheetml/2006/main">
  <c r="E8" i="1"/>
  <c r="C20"/>
  <c r="P15"/>
  <c r="C22" s="1"/>
  <c r="P8"/>
  <c r="P7"/>
  <c r="P20" l="1"/>
  <c r="D8" s="1"/>
  <c r="P18"/>
  <c r="I22" s="1"/>
  <c r="D22"/>
  <c r="P17"/>
  <c r="D7" s="1"/>
  <c r="P21"/>
  <c r="I23" s="1"/>
  <c r="J23" s="1"/>
</calcChain>
</file>

<file path=xl/sharedStrings.xml><?xml version="1.0" encoding="utf-8"?>
<sst xmlns="http://schemas.openxmlformats.org/spreadsheetml/2006/main" count="41" uniqueCount="40">
  <si>
    <t>Income Strategy</t>
  </si>
  <si>
    <t>Available income based on current account values</t>
  </si>
  <si>
    <t>Not currently taking income</t>
  </si>
  <si>
    <t>In Good Times/Upper Guardrail</t>
  </si>
  <si>
    <t>The Math</t>
  </si>
  <si>
    <t>If portfolios grows above:</t>
  </si>
  <si>
    <t>Floor/Cut %%</t>
  </si>
  <si>
    <t xml:space="preserve">Income increases 10% to: </t>
  </si>
  <si>
    <t>Ceiling/Raise %%</t>
  </si>
  <si>
    <r>
      <rPr>
        <b/>
        <sz val="11"/>
        <color theme="1"/>
        <rFont val="Calibri"/>
        <family val="2"/>
        <scheme val="minor"/>
      </rPr>
      <t>Upper Guardrail</t>
    </r>
    <r>
      <rPr>
        <sz val="10"/>
        <rFont val="Arial"/>
        <family val="2"/>
      </rPr>
      <t xml:space="preserve"> - </t>
    </r>
    <r>
      <rPr>
        <i/>
        <sz val="11"/>
        <color theme="1"/>
        <rFont val="Calibri"/>
        <family val="2"/>
        <scheme val="minor"/>
      </rPr>
      <t>not leaving a mattress stuffed full of money</t>
    </r>
  </si>
  <si>
    <t>Current Balance</t>
  </si>
  <si>
    <t>Exact Income</t>
  </si>
  <si>
    <t>Exact Baseline</t>
  </si>
  <si>
    <t>Exact Upper Rail</t>
  </si>
  <si>
    <t>Exact Lower Rail</t>
  </si>
  <si>
    <t>Portfolio Income Potential</t>
  </si>
  <si>
    <r>
      <rPr>
        <b/>
        <sz val="11"/>
        <color theme="1"/>
        <rFont val="Calibri"/>
        <family val="2"/>
        <scheme val="minor"/>
      </rPr>
      <t>Lower Guardrail</t>
    </r>
    <r>
      <rPr>
        <sz val="10"/>
        <rFont val="Arial"/>
        <family val="2"/>
      </rPr>
      <t xml:space="preserve"> - </t>
    </r>
    <r>
      <rPr>
        <i/>
        <sz val="11"/>
        <color theme="1"/>
        <rFont val="Calibri"/>
        <family val="2"/>
        <scheme val="minor"/>
      </rPr>
      <t>not running out of money in retirement</t>
    </r>
  </si>
  <si>
    <t>Income Baseline:</t>
  </si>
  <si>
    <t>Exact Upper Income</t>
  </si>
  <si>
    <t>Distribution Rate:</t>
  </si>
  <si>
    <t>In Bad Times/Lower Guardrail</t>
  </si>
  <si>
    <t>Exact Lower Income</t>
  </si>
  <si>
    <t>Available Income:</t>
  </si>
  <si>
    <t>If portfolio falls below:</t>
  </si>
  <si>
    <t>Annually</t>
  </si>
  <si>
    <t>Monthly</t>
  </si>
  <si>
    <t>Income decreases 10% to:</t>
  </si>
  <si>
    <t>Plus inflation in growth years</t>
  </si>
  <si>
    <t>To Be Successful: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</si>
  <si>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Calibri"/>
        <family val="2"/>
        <scheme val="minor"/>
      </rPr>
      <t>War Chest of Cash and Bonds</t>
    </r>
  </si>
  <si>
    <t>This strategy is designed to give you the highest possible monthly income, without jeopardizing your portfolio when (not if) the markets declines.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</si>
  <si>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Calibri"/>
        <family val="2"/>
        <scheme val="minor"/>
      </rPr>
      <t>Strategic Rebalancing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</si>
  <si>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Calibri"/>
        <family val="2"/>
        <scheme val="minor"/>
      </rPr>
      <t>Careful Diversification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</si>
  <si>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Calibri"/>
        <family val="2"/>
        <scheme val="minor"/>
      </rPr>
      <t>Tax Efficiency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</si>
  <si>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Calibri"/>
        <family val="2"/>
        <scheme val="minor"/>
      </rPr>
      <t>Discipline</t>
    </r>
  </si>
  <si>
    <t>Our attorneys would like us to remind you that this report is provided as a courtesy and is for informational purposes only. Only the</t>
  </si>
  <si>
    <t>statements you receive directly from the investment companies (e.g. Fidelity) should be considered official. While we spend a great deal of</t>
  </si>
  <si>
    <t>time and money ensuring the accuracy of this report, mistakes can happen. Thanks.</t>
  </si>
  <si>
    <t>SAMPLE FOR KITCES.COM - NOT FOR CLIENT USE</t>
  </si>
  <si>
    <t>Starting point of this sheet</t>
  </si>
</sst>
</file>

<file path=xl/styles.xml><?xml version="1.0" encoding="utf-8"?>
<styleSheet xmlns="http://schemas.openxmlformats.org/spreadsheetml/2006/main">
  <numFmts count="4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</numFmts>
  <fonts count="16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i/>
      <sz val="13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Symbol"/>
      <family val="1"/>
      <charset val="2"/>
    </font>
    <font>
      <sz val="7"/>
      <color theme="1"/>
      <name val="Times New Roman"/>
      <family val="1"/>
    </font>
    <font>
      <sz val="12"/>
      <color theme="1"/>
      <name val="Calibri"/>
      <family val="2"/>
      <scheme val="minor"/>
    </font>
    <font>
      <u/>
      <sz val="10"/>
      <color rgb="FF0000FF"/>
      <name val="Arial"/>
      <family val="2"/>
    </font>
    <font>
      <b/>
      <sz val="12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3">
    <xf numFmtId="0" fontId="0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" fillId="0" borderId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Protection="1"/>
    <xf numFmtId="0" fontId="1" fillId="0" borderId="0" xfId="3" applyFont="1" applyProtection="1"/>
    <xf numFmtId="0" fontId="3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4" fillId="15" borderId="0" xfId="0" applyFont="1" applyFill="1" applyProtection="1">
      <protection locked="0"/>
    </xf>
    <xf numFmtId="0" fontId="2" fillId="0" borderId="0" xfId="0" applyFont="1" applyProtection="1">
      <protection locked="0"/>
    </xf>
    <xf numFmtId="0" fontId="5" fillId="0" borderId="5" xfId="0" applyFont="1" applyBorder="1" applyProtection="1">
      <protection locked="0"/>
    </xf>
    <xf numFmtId="0" fontId="5" fillId="0" borderId="0" xfId="0" applyFont="1" applyBorder="1" applyProtection="1">
      <protection locked="0"/>
    </xf>
    <xf numFmtId="6" fontId="6" fillId="0" borderId="0" xfId="0" applyNumberFormat="1" applyFont="1" applyBorder="1" applyProtection="1">
      <protection locked="0"/>
    </xf>
    <xf numFmtId="0" fontId="0" fillId="0" borderId="6" xfId="0" applyBorder="1" applyProtection="1">
      <protection locked="0"/>
    </xf>
    <xf numFmtId="0" fontId="5" fillId="0" borderId="0" xfId="0" applyFont="1" applyProtection="1">
      <protection locked="0"/>
    </xf>
    <xf numFmtId="164" fontId="5" fillId="0" borderId="0" xfId="2" applyNumberFormat="1" applyFont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6" fontId="5" fillId="0" borderId="8" xfId="0" applyNumberFormat="1" applyFont="1" applyBorder="1" applyProtection="1">
      <protection locked="0"/>
    </xf>
    <xf numFmtId="6" fontId="5" fillId="0" borderId="9" xfId="0" applyNumberFormat="1" applyFont="1" applyBorder="1" applyProtection="1">
      <protection locked="0"/>
    </xf>
    <xf numFmtId="164" fontId="5" fillId="0" borderId="0" xfId="0" applyNumberFormat="1" applyFont="1" applyProtection="1">
      <protection locked="0"/>
    </xf>
    <xf numFmtId="6" fontId="0" fillId="0" borderId="0" xfId="0" applyNumberFormat="1" applyProtection="1">
      <protection locked="0"/>
    </xf>
    <xf numFmtId="44" fontId="0" fillId="0" borderId="0" xfId="1" applyFont="1" applyProtection="1">
      <protection locked="0"/>
    </xf>
    <xf numFmtId="44" fontId="0" fillId="0" borderId="0" xfId="0" applyNumberFormat="1" applyProtection="1">
      <protection locked="0"/>
    </xf>
    <xf numFmtId="0" fontId="8" fillId="15" borderId="0" xfId="0" applyFont="1" applyFill="1" applyProtection="1">
      <protection locked="0"/>
    </xf>
    <xf numFmtId="0" fontId="0" fillId="15" borderId="0" xfId="0" applyFill="1" applyProtection="1">
      <protection locked="0"/>
    </xf>
    <xf numFmtId="0" fontId="4" fillId="0" borderId="10" xfId="0" applyFont="1" applyBorder="1" applyProtection="1">
      <protection locked="0"/>
    </xf>
    <xf numFmtId="0" fontId="8" fillId="0" borderId="10" xfId="0" applyFont="1" applyBorder="1" applyProtection="1">
      <protection locked="0"/>
    </xf>
    <xf numFmtId="6" fontId="6" fillId="0" borderId="0" xfId="0" applyNumberFormat="1" applyFont="1" applyProtection="1">
      <protection locked="0"/>
    </xf>
    <xf numFmtId="10" fontId="5" fillId="0" borderId="0" xfId="0" applyNumberFormat="1" applyFont="1" applyProtection="1">
      <protection locked="0"/>
    </xf>
    <xf numFmtId="0" fontId="9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1" fillId="0" borderId="0" xfId="0" applyFont="1" applyAlignment="1" applyProtection="1">
      <alignment horizontal="left" indent="5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0" fillId="15" borderId="0" xfId="0" applyFill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</xf>
  </cellXfs>
  <cellStyles count="33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Comma 2" xfId="16"/>
    <cellStyle name="Comma 3" xfId="17"/>
    <cellStyle name="Comma 4" xfId="18"/>
    <cellStyle name="Currency" xfId="1" builtinId="4"/>
    <cellStyle name="Currency 2" xfId="19"/>
    <cellStyle name="Currency 2 2" xfId="20"/>
    <cellStyle name="Currency 3" xfId="21"/>
    <cellStyle name="Currency 4" xfId="22"/>
    <cellStyle name="Hyperlink 2" xfId="23"/>
    <cellStyle name="Normal" xfId="0" builtinId="0"/>
    <cellStyle name="Normal 2" xfId="24"/>
    <cellStyle name="Normal 2 2" xfId="25"/>
    <cellStyle name="Normal 2 3" xfId="3"/>
    <cellStyle name="Normal 3" xfId="26"/>
    <cellStyle name="Normal 4" xfId="27"/>
    <cellStyle name="Note 2" xfId="28"/>
    <cellStyle name="Note 3" xfId="29"/>
    <cellStyle name="Percent" xfId="2" builtinId="5"/>
    <cellStyle name="Percent 2" xfId="30"/>
    <cellStyle name="Percent 3" xfId="31"/>
    <cellStyle name="Percent 4" xfId="3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9</xdr:row>
      <xdr:rowOff>161925</xdr:rowOff>
    </xdr:from>
    <xdr:to>
      <xdr:col>9</xdr:col>
      <xdr:colOff>704851</xdr:colOff>
      <xdr:row>16</xdr:row>
      <xdr:rowOff>161925</xdr:rowOff>
    </xdr:to>
    <xdr:sp macro="" textlink="">
      <xdr:nvSpPr>
        <xdr:cNvPr id="5" name="Freeform 3"/>
        <xdr:cNvSpPr>
          <a:spLocks/>
        </xdr:cNvSpPr>
      </xdr:nvSpPr>
      <xdr:spPr bwMode="auto">
        <a:xfrm>
          <a:off x="47626" y="2133600"/>
          <a:ext cx="8153400" cy="1190625"/>
        </a:xfrm>
        <a:custGeom>
          <a:avLst/>
          <a:gdLst/>
          <a:ahLst/>
          <a:cxnLst>
            <a:cxn ang="0">
              <a:pos x="0" y="1879"/>
            </a:cxn>
            <a:cxn ang="0">
              <a:pos x="4680" y="360"/>
            </a:cxn>
            <a:cxn ang="0">
              <a:pos x="10002" y="2583"/>
            </a:cxn>
            <a:cxn ang="0">
              <a:pos x="14103" y="376"/>
            </a:cxn>
            <a:cxn ang="0">
              <a:pos x="14197" y="329"/>
            </a:cxn>
          </a:cxnLst>
          <a:rect l="0" t="0" r="r" b="b"/>
          <a:pathLst>
            <a:path w="14802" h="2586">
              <a:moveTo>
                <a:pt x="0" y="1879"/>
              </a:moveTo>
              <a:cubicBezTo>
                <a:pt x="1506" y="1061"/>
                <a:pt x="3013" y="243"/>
                <a:pt x="4680" y="360"/>
              </a:cubicBezTo>
              <a:cubicBezTo>
                <a:pt x="6347" y="477"/>
                <a:pt x="8432" y="2580"/>
                <a:pt x="10002" y="2583"/>
              </a:cubicBezTo>
              <a:cubicBezTo>
                <a:pt x="11572" y="2586"/>
                <a:pt x="13404" y="752"/>
                <a:pt x="14103" y="376"/>
              </a:cubicBezTo>
              <a:cubicBezTo>
                <a:pt x="14802" y="0"/>
                <a:pt x="14499" y="164"/>
                <a:pt x="14197" y="329"/>
              </a:cubicBezTo>
            </a:path>
          </a:pathLst>
        </a:custGeom>
        <a:noFill/>
        <a:ln w="76200">
          <a:solidFill>
            <a:srgbClr val="C0504D"/>
          </a:solidFill>
          <a:round/>
          <a:headEnd/>
          <a:tailEnd/>
        </a:ln>
        <a:effectLst>
          <a:outerShdw dist="28398" dir="3806097" algn="ctr" rotWithShape="0">
            <a:srgbClr val="7F7F7F">
              <a:alpha val="50000"/>
            </a:srgbClr>
          </a:outerShdw>
        </a:effectLst>
      </xdr:spPr>
    </xdr:sp>
    <xdr:clientData/>
  </xdr:twoCellAnchor>
  <xdr:twoCellAnchor editAs="oneCell">
    <xdr:from>
      <xdr:col>7</xdr:col>
      <xdr:colOff>171450</xdr:colOff>
      <xdr:row>0</xdr:row>
      <xdr:rowOff>27098</xdr:rowOff>
    </xdr:from>
    <xdr:to>
      <xdr:col>9</xdr:col>
      <xdr:colOff>47626</xdr:colOff>
      <xdr:row>8</xdr:row>
      <xdr:rowOff>114299</xdr:rowOff>
    </xdr:to>
    <xdr:pic>
      <xdr:nvPicPr>
        <xdr:cNvPr id="2" name="Picture 1" descr="Jarvis_logo_cmy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62600" y="27098"/>
          <a:ext cx="1981201" cy="1896951"/>
        </a:xfrm>
        <a:prstGeom prst="rect">
          <a:avLst/>
        </a:prstGeom>
      </xdr:spPr>
    </xdr:pic>
    <xdr:clientData/>
  </xdr:twoCellAnchor>
  <xdr:twoCellAnchor>
    <xdr:from>
      <xdr:col>0</xdr:col>
      <xdr:colOff>114300</xdr:colOff>
      <xdr:row>10</xdr:row>
      <xdr:rowOff>114300</xdr:rowOff>
    </xdr:from>
    <xdr:to>
      <xdr:col>9</xdr:col>
      <xdr:colOff>419100</xdr:colOff>
      <xdr:row>10</xdr:row>
      <xdr:rowOff>114301</xdr:rowOff>
    </xdr:to>
    <xdr:cxnSp macro="">
      <xdr:nvCxnSpPr>
        <xdr:cNvPr id="3" name="AutoShape 1"/>
        <xdr:cNvCxnSpPr>
          <a:cxnSpLocks noChangeShapeType="1"/>
        </xdr:cNvCxnSpPr>
      </xdr:nvCxnSpPr>
      <xdr:spPr bwMode="auto">
        <a:xfrm>
          <a:off x="114300" y="2276475"/>
          <a:ext cx="7800975" cy="1"/>
        </a:xfrm>
        <a:prstGeom prst="straightConnector1">
          <a:avLst/>
        </a:prstGeom>
        <a:noFill/>
        <a:ln w="38100">
          <a:solidFill>
            <a:srgbClr val="17365D"/>
          </a:solidFill>
          <a:round/>
          <a:headEnd/>
          <a:tailEnd/>
        </a:ln>
      </xdr:spPr>
    </xdr:cxnSp>
    <xdr:clientData/>
  </xdr:twoCellAnchor>
  <xdr:twoCellAnchor>
    <xdr:from>
      <xdr:col>0</xdr:col>
      <xdr:colOff>133350</xdr:colOff>
      <xdr:row>17</xdr:row>
      <xdr:rowOff>9525</xdr:rowOff>
    </xdr:from>
    <xdr:to>
      <xdr:col>9</xdr:col>
      <xdr:colOff>476250</xdr:colOff>
      <xdr:row>17</xdr:row>
      <xdr:rowOff>19051</xdr:rowOff>
    </xdr:to>
    <xdr:cxnSp macro="">
      <xdr:nvCxnSpPr>
        <xdr:cNvPr id="4" name="AutoShape 2"/>
        <xdr:cNvCxnSpPr>
          <a:cxnSpLocks noChangeShapeType="1"/>
        </xdr:cNvCxnSpPr>
      </xdr:nvCxnSpPr>
      <xdr:spPr bwMode="auto">
        <a:xfrm flipV="1">
          <a:off x="133350" y="3333750"/>
          <a:ext cx="7839075" cy="9526"/>
        </a:xfrm>
        <a:prstGeom prst="straightConnector1">
          <a:avLst/>
        </a:prstGeom>
        <a:noFill/>
        <a:ln w="38100">
          <a:solidFill>
            <a:srgbClr val="E36C0A"/>
          </a:solidFill>
          <a:round/>
          <a:headEnd/>
          <a:tailEnd/>
        </a:ln>
      </xdr:spPr>
    </xdr:cxnSp>
    <xdr:clientData/>
  </xdr:twoCellAnchor>
  <xdr:oneCellAnchor>
    <xdr:from>
      <xdr:col>0</xdr:col>
      <xdr:colOff>369461</xdr:colOff>
      <xdr:row>12</xdr:row>
      <xdr:rowOff>164606</xdr:rowOff>
    </xdr:from>
    <xdr:ext cx="1775678" cy="342786"/>
    <xdr:sp macro="" textlink="">
      <xdr:nvSpPr>
        <xdr:cNvPr id="6" name="Rectangle 5"/>
        <xdr:cNvSpPr/>
      </xdr:nvSpPr>
      <xdr:spPr>
        <a:xfrm rot="20256681">
          <a:off x="369461" y="2650631"/>
          <a:ext cx="1775678" cy="342786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ctr"/>
          <a:r>
            <a:rPr lang="en-US" sz="1600" b="1" cap="all" spc="0">
              <a:ln w="0"/>
              <a:solidFill>
                <a:schemeClr val="tx1"/>
              </a:solidFill>
              <a:effectLst/>
            </a:rPr>
            <a:t>Portfolio value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fsbs\CompanyData\BUSINESS%20DOCUMENTS\Client%20Services\Documents\Guardrail%20calculation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comeManual"/>
      <sheetName val="Baseline-Manual"/>
      <sheetName val="BaselineDataBase"/>
      <sheetName val="IncomeDatabase"/>
      <sheetName val="ClientHealth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Adams, Pat</v>
          </cell>
        </row>
        <row r="3">
          <cell r="A3" t="str">
            <v>Alexander, Don &amp; Sonna</v>
          </cell>
        </row>
        <row r="4">
          <cell r="A4" t="str">
            <v>Alexander, Nancy</v>
          </cell>
        </row>
        <row r="5">
          <cell r="A5" t="str">
            <v>Allen, Farrell &amp; Mary</v>
          </cell>
        </row>
        <row r="6">
          <cell r="A6" t="str">
            <v>Allis, Ray</v>
          </cell>
        </row>
        <row r="7">
          <cell r="A7" t="str">
            <v>Anderson, Rick</v>
          </cell>
        </row>
        <row r="8">
          <cell r="A8" t="str">
            <v>Archer, Ann-Marie</v>
          </cell>
        </row>
        <row r="9">
          <cell r="A9" t="str">
            <v>Armstrong, Carol &amp; Michael</v>
          </cell>
        </row>
        <row r="10">
          <cell r="A10" t="str">
            <v>Ashland &amp; Turock</v>
          </cell>
        </row>
        <row r="11">
          <cell r="A11" t="str">
            <v>Baker, Jim &amp; Su</v>
          </cell>
        </row>
        <row r="12">
          <cell r="A12" t="str">
            <v>Bates, Jack &amp; Rita</v>
          </cell>
        </row>
        <row r="13">
          <cell r="A13" t="str">
            <v>Bates, Scott &amp; Shellie</v>
          </cell>
        </row>
        <row r="14">
          <cell r="A14" t="str">
            <v>Becker, Michael &amp; Marie</v>
          </cell>
        </row>
        <row r="15">
          <cell r="A15" t="str">
            <v>Beckman, Wayne &amp; Char</v>
          </cell>
        </row>
        <row r="16">
          <cell r="A16" t="str">
            <v>Bell, Larry &amp; Shirley</v>
          </cell>
        </row>
        <row r="17">
          <cell r="A17" t="str">
            <v>Bell, Robert &amp; Kathy</v>
          </cell>
        </row>
        <row r="18">
          <cell r="A18" t="str">
            <v>Bergin, Tom &amp; MaryPat</v>
          </cell>
        </row>
        <row r="19">
          <cell r="A19" t="str">
            <v>Bidleman, Cheryl</v>
          </cell>
        </row>
        <row r="20">
          <cell r="A20" t="str">
            <v>Bidleman, Dirk</v>
          </cell>
        </row>
        <row r="21">
          <cell r="A21" t="str">
            <v>Billings, Ron &amp; Suryan, Victoria</v>
          </cell>
        </row>
        <row r="22">
          <cell r="A22" t="str">
            <v>Bishop, David &amp; Terrilee</v>
          </cell>
        </row>
        <row r="23">
          <cell r="A23" t="str">
            <v>Brauer, Bill &amp; Susan</v>
          </cell>
        </row>
        <row r="24">
          <cell r="A24" t="str">
            <v>Braxmeyer, Tim &amp; Debbie</v>
          </cell>
        </row>
        <row r="25">
          <cell r="A25" t="str">
            <v>Broadbent, Norville &amp; Leoyce</v>
          </cell>
        </row>
        <row r="26">
          <cell r="A26" t="str">
            <v>Buhman, Mike &amp; Kim</v>
          </cell>
        </row>
        <row r="27">
          <cell r="A27" t="str">
            <v>Bulawa, James &amp; Heather</v>
          </cell>
        </row>
        <row r="28">
          <cell r="A28" t="str">
            <v>Bulawa, Mary Jo</v>
          </cell>
        </row>
        <row r="29">
          <cell r="A29" t="str">
            <v>Burns, Dennis</v>
          </cell>
        </row>
        <row r="30">
          <cell r="A30" t="str">
            <v>C.G. Tapp Trust</v>
          </cell>
        </row>
        <row r="31">
          <cell r="A31" t="str">
            <v>Carnino, Mary</v>
          </cell>
        </row>
        <row r="32">
          <cell r="A32" t="str">
            <v>Chapman, Len &amp; Gail</v>
          </cell>
        </row>
        <row r="33">
          <cell r="A33" t="str">
            <v>Christopher, David &amp; Jan</v>
          </cell>
        </row>
        <row r="34">
          <cell r="A34" t="str">
            <v>Christy, Arlene</v>
          </cell>
        </row>
        <row r="35">
          <cell r="A35" t="str">
            <v>Clarke, Suzanne &amp; Darwin</v>
          </cell>
        </row>
        <row r="36">
          <cell r="A36" t="str">
            <v>Crivello, Larry &amp; Carol</v>
          </cell>
        </row>
        <row r="37">
          <cell r="A37" t="str">
            <v>Cunningham, Grace E.</v>
          </cell>
        </row>
        <row r="38">
          <cell r="A38" t="str">
            <v>Dennis, Carrell &amp; Dottie</v>
          </cell>
        </row>
        <row r="39">
          <cell r="A39" t="str">
            <v>Drinkwater, Ben &amp; Patti</v>
          </cell>
        </row>
        <row r="40">
          <cell r="A40" t="str">
            <v>Ducharme, Sherry</v>
          </cell>
        </row>
        <row r="41">
          <cell r="A41" t="str">
            <v>Duke, Gary &amp; Patti</v>
          </cell>
        </row>
        <row r="42">
          <cell r="A42" t="str">
            <v>Dunkle, Michael &amp; Rosemary</v>
          </cell>
        </row>
        <row r="43">
          <cell r="A43" t="str">
            <v>Eberle, Jim &amp; Billie</v>
          </cell>
        </row>
        <row r="44">
          <cell r="A44" t="str">
            <v>Fagerquist, Gene</v>
          </cell>
        </row>
        <row r="45">
          <cell r="A45" t="str">
            <v>Fehr, Jim &amp; Rosalie</v>
          </cell>
        </row>
        <row r="46">
          <cell r="A46" t="str">
            <v>Fettig, Al</v>
          </cell>
        </row>
        <row r="47">
          <cell r="A47" t="str">
            <v>Fisher, David &amp; Kim</v>
          </cell>
        </row>
        <row r="48">
          <cell r="A48" t="str">
            <v>Fredrickson, Gary &amp; Margie</v>
          </cell>
        </row>
        <row r="49">
          <cell r="A49" t="str">
            <v>Fullner, Leon &amp; Fuller, Diane</v>
          </cell>
        </row>
        <row r="50">
          <cell r="A50" t="str">
            <v>Gage, Bruce &amp; Finch, Indi</v>
          </cell>
        </row>
        <row r="51">
          <cell r="A51" t="str">
            <v>Gardner, Wendy</v>
          </cell>
        </row>
        <row r="52">
          <cell r="A52" t="str">
            <v>Gedstad, John &amp; Maudie</v>
          </cell>
        </row>
        <row r="53">
          <cell r="A53" t="str">
            <v>Geense, Beth</v>
          </cell>
        </row>
        <row r="54">
          <cell r="A54" t="str">
            <v>George, Vern &amp; Carol</v>
          </cell>
        </row>
        <row r="55">
          <cell r="A55" t="str">
            <v>GeRoy, Rex &amp; Connie</v>
          </cell>
        </row>
        <row r="56">
          <cell r="A56" t="str">
            <v>Gerull, Linda</v>
          </cell>
        </row>
        <row r="57">
          <cell r="A57" t="str">
            <v>Gibson, Ron &amp; Karen</v>
          </cell>
        </row>
        <row r="58">
          <cell r="A58" t="str">
            <v>Gitt, Sandra</v>
          </cell>
        </row>
        <row r="59">
          <cell r="A59" t="str">
            <v>Golliet, LaVon</v>
          </cell>
        </row>
        <row r="60">
          <cell r="A60" t="str">
            <v>Golliet, Mark &amp; Sam</v>
          </cell>
        </row>
        <row r="61">
          <cell r="A61" t="str">
            <v>Grammer, Sally</v>
          </cell>
        </row>
        <row r="62">
          <cell r="A62" t="str">
            <v>Gustafson, Jim &amp; Gayle</v>
          </cell>
        </row>
        <row r="63">
          <cell r="A63" t="str">
            <v>Hammer, Andy &amp; Robin</v>
          </cell>
        </row>
        <row r="64">
          <cell r="A64" t="str">
            <v>Hand, Jenna</v>
          </cell>
        </row>
        <row r="65">
          <cell r="A65" t="str">
            <v>Harper, Larry &amp; Cec</v>
          </cell>
        </row>
        <row r="66">
          <cell r="A66" t="str">
            <v>Hasenpflug, Dean</v>
          </cell>
        </row>
        <row r="67">
          <cell r="A67" t="str">
            <v>Hatch, Joel &amp; Anne</v>
          </cell>
        </row>
        <row r="68">
          <cell r="A68" t="str">
            <v>Haywood &amp; Ainardi</v>
          </cell>
        </row>
        <row r="69">
          <cell r="A69" t="str">
            <v>Hensley, Terry</v>
          </cell>
        </row>
        <row r="70">
          <cell r="A70" t="str">
            <v>Hoffa, Lucy</v>
          </cell>
        </row>
        <row r="71">
          <cell r="A71" t="str">
            <v>Hoffa, Lucy, Shewell</v>
          </cell>
        </row>
        <row r="72">
          <cell r="A72" t="str">
            <v>Hofford, Bob &amp; Diane</v>
          </cell>
        </row>
        <row r="73">
          <cell r="A73" t="str">
            <v>Holmes, Audrey</v>
          </cell>
        </row>
        <row r="74">
          <cell r="A74" t="str">
            <v>Jarvis, Jeff &amp; Sharon</v>
          </cell>
        </row>
        <row r="75">
          <cell r="A75" t="str">
            <v>Jarvis, SusAnn</v>
          </cell>
        </row>
        <row r="76">
          <cell r="A76" t="str">
            <v>Jenkins, Allan &amp; Kathy</v>
          </cell>
        </row>
        <row r="77">
          <cell r="A77" t="str">
            <v>Kannenberg, Bruce &amp; Cynthia</v>
          </cell>
        </row>
        <row r="78">
          <cell r="A78" t="str">
            <v>Kavalok, Tony</v>
          </cell>
        </row>
        <row r="79">
          <cell r="A79" t="str">
            <v>Keaton, Pat &amp; Molly</v>
          </cell>
        </row>
        <row r="80">
          <cell r="A80" t="str">
            <v>Keavney, Pat &amp; Elaine</v>
          </cell>
        </row>
        <row r="81">
          <cell r="A81" t="str">
            <v>Knight, Donna</v>
          </cell>
        </row>
        <row r="82">
          <cell r="A82" t="str">
            <v>Lane, John</v>
          </cell>
        </row>
        <row r="83">
          <cell r="A83" t="str">
            <v>Latimer, Steve &amp; Ann</v>
          </cell>
        </row>
        <row r="84">
          <cell r="A84" t="str">
            <v>Leyerzapf, Bjorn &amp; Sarah</v>
          </cell>
        </row>
        <row r="85">
          <cell r="A85" t="str">
            <v>Lov, Ben &amp; Darla</v>
          </cell>
        </row>
        <row r="86">
          <cell r="A86" t="str">
            <v>Lovett, Vered</v>
          </cell>
        </row>
        <row r="87">
          <cell r="A87" t="str">
            <v>Lux, Monna</v>
          </cell>
        </row>
        <row r="88">
          <cell r="A88" t="str">
            <v>MacDonald, Christopher &amp; Lesley</v>
          </cell>
        </row>
        <row r="89">
          <cell r="A89" t="str">
            <v>MacFarlane, Maxine</v>
          </cell>
        </row>
        <row r="90">
          <cell r="A90" t="str">
            <v>Malgarini, Don &amp; Joan</v>
          </cell>
        </row>
        <row r="91">
          <cell r="A91" t="str">
            <v>Mayer, Audrey</v>
          </cell>
        </row>
        <row r="92">
          <cell r="A92" t="str">
            <v>McCollum, Terri</v>
          </cell>
        </row>
        <row r="93">
          <cell r="A93" t="str">
            <v>McLaughlin, Dan &amp; Rosemary</v>
          </cell>
        </row>
        <row r="94">
          <cell r="A94" t="str">
            <v>McLennan, Terri</v>
          </cell>
        </row>
        <row r="95">
          <cell r="A95" t="str">
            <v>Meleney &amp; Dobrowolski</v>
          </cell>
        </row>
        <row r="96">
          <cell r="A96" t="str">
            <v>Middleton, Bob &amp; Sue</v>
          </cell>
        </row>
        <row r="97">
          <cell r="A97" t="str">
            <v>Moe, Floyd &amp; Doris</v>
          </cell>
        </row>
        <row r="98">
          <cell r="A98" t="str">
            <v>Morris, Mike &amp; Sally</v>
          </cell>
        </row>
        <row r="99">
          <cell r="A99" t="str">
            <v>Moy Tung &amp; Anderson</v>
          </cell>
        </row>
        <row r="100">
          <cell r="A100" t="str">
            <v>Nicosia, Chris &amp; Linda</v>
          </cell>
        </row>
        <row r="101">
          <cell r="A101" t="str">
            <v>Niemeyer, Nancy &amp; Ambacher, Bill</v>
          </cell>
        </row>
        <row r="102">
          <cell r="A102" t="str">
            <v>Nydigger, Harold &amp; Joan</v>
          </cell>
        </row>
        <row r="103">
          <cell r="A103" t="str">
            <v>Olson, Keith &amp; Julie</v>
          </cell>
        </row>
        <row r="104">
          <cell r="A104" t="str">
            <v>Olson, Richard &amp; Barbara</v>
          </cell>
        </row>
        <row r="105">
          <cell r="A105" t="str">
            <v>O'Malley, Dave &amp; Patti</v>
          </cell>
        </row>
        <row r="106">
          <cell r="A106" t="str">
            <v>Papen, George &amp; Barbara</v>
          </cell>
        </row>
        <row r="107">
          <cell r="A107" t="str">
            <v>Park, Chan &amp; Mary</v>
          </cell>
        </row>
        <row r="108">
          <cell r="A108" t="str">
            <v>Perkins &amp; Tseng</v>
          </cell>
        </row>
        <row r="109">
          <cell r="A109" t="str">
            <v>Peterson D &amp; L</v>
          </cell>
        </row>
        <row r="110">
          <cell r="A110" t="str">
            <v>Pettigrew, Patricia</v>
          </cell>
        </row>
        <row r="111">
          <cell r="A111" t="str">
            <v>Pettigrew, Vicki</v>
          </cell>
        </row>
        <row r="112">
          <cell r="A112" t="str">
            <v>Plyler, Howard &amp; Ezell</v>
          </cell>
        </row>
        <row r="113">
          <cell r="A113" t="str">
            <v>Poe, Brenda</v>
          </cell>
        </row>
        <row r="114">
          <cell r="A114" t="str">
            <v>Poe, John &amp; Ruth</v>
          </cell>
        </row>
        <row r="115">
          <cell r="A115" t="str">
            <v>Prather, Carl &amp; Leslie</v>
          </cell>
        </row>
        <row r="116">
          <cell r="A116" t="str">
            <v>Prather, Shawn &amp; Amanda</v>
          </cell>
        </row>
        <row r="117">
          <cell r="A117" t="str">
            <v>Prichard, Dolores</v>
          </cell>
        </row>
        <row r="118">
          <cell r="A118" t="str">
            <v>Ramsey, Todd &amp; Sheryl</v>
          </cell>
        </row>
        <row r="119">
          <cell r="A119" t="str">
            <v>Rasor, Steve &amp; Eva</v>
          </cell>
        </row>
        <row r="120">
          <cell r="A120" t="str">
            <v>Rector, Rex &amp; Marilyn</v>
          </cell>
        </row>
        <row r="121">
          <cell r="A121" t="str">
            <v>Relano, Richard</v>
          </cell>
        </row>
        <row r="122">
          <cell r="A122" t="str">
            <v>Robbins, Mark &amp; Kyla</v>
          </cell>
        </row>
        <row r="123">
          <cell r="A123" t="str">
            <v>Schletzbaum, Lorna</v>
          </cell>
        </row>
        <row r="124">
          <cell r="A124" t="str">
            <v>Seeley, Diana &amp; Art</v>
          </cell>
        </row>
        <row r="125">
          <cell r="A125" t="str">
            <v>Severeid, Gordon &amp; Lori</v>
          </cell>
        </row>
        <row r="126">
          <cell r="A126" t="str">
            <v>Sharp, Jerry &amp; Terrie</v>
          </cell>
        </row>
        <row r="127">
          <cell r="A127" t="str">
            <v>Shaver, Tim</v>
          </cell>
        </row>
        <row r="128">
          <cell r="A128" t="str">
            <v>Stuard, Earle &amp; Sondra</v>
          </cell>
        </row>
        <row r="129">
          <cell r="A129" t="str">
            <v>Sukow, Jim &amp; Paula</v>
          </cell>
        </row>
        <row r="130">
          <cell r="A130" t="str">
            <v>Suznevich, Kathy</v>
          </cell>
        </row>
        <row r="131">
          <cell r="A131" t="str">
            <v>Swift, Mari</v>
          </cell>
        </row>
        <row r="132">
          <cell r="A132" t="str">
            <v>Swift, Warren &amp; Pat</v>
          </cell>
        </row>
        <row r="133">
          <cell r="A133" t="str">
            <v>Tang, Aaron &amp; Lori</v>
          </cell>
        </row>
        <row r="134">
          <cell r="A134" t="str">
            <v>Tavares, David &amp; Vicki</v>
          </cell>
        </row>
        <row r="135">
          <cell r="A135" t="str">
            <v>Taylor, Chuck &amp; Delores</v>
          </cell>
        </row>
        <row r="136">
          <cell r="A136" t="str">
            <v>Tenning, Carl &amp; Gloria</v>
          </cell>
        </row>
        <row r="137">
          <cell r="A137" t="str">
            <v>Terry, Priscilla &amp; Tom</v>
          </cell>
        </row>
        <row r="138">
          <cell r="A138" t="str">
            <v>Thompson, Barbara</v>
          </cell>
        </row>
        <row r="139">
          <cell r="A139" t="str">
            <v>Thompson, Larry &amp; Susan</v>
          </cell>
        </row>
        <row r="140">
          <cell r="A140" t="str">
            <v>Thomson, Robert</v>
          </cell>
        </row>
        <row r="141">
          <cell r="A141" t="str">
            <v>Threlkeld, Annette</v>
          </cell>
        </row>
        <row r="142">
          <cell r="A142" t="str">
            <v>Tinker, Bob</v>
          </cell>
        </row>
        <row r="143">
          <cell r="A143" t="str">
            <v>Tokarsyck, Jim &amp; Judy</v>
          </cell>
        </row>
        <row r="144">
          <cell r="A144" t="str">
            <v>Trunk, Tom &amp; Rosanne</v>
          </cell>
        </row>
        <row r="145">
          <cell r="A145" t="str">
            <v>Tuthill, Steve &amp; Shirley</v>
          </cell>
        </row>
        <row r="146">
          <cell r="A146" t="str">
            <v>Underhill, Jo</v>
          </cell>
        </row>
        <row r="147">
          <cell r="A147" t="str">
            <v>Valuckas, Peter &amp; Frieda</v>
          </cell>
        </row>
        <row r="148">
          <cell r="A148" t="str">
            <v>Warburton, Ed &amp; Karen</v>
          </cell>
        </row>
        <row r="149">
          <cell r="A149" t="str">
            <v>Warner, John</v>
          </cell>
        </row>
        <row r="150">
          <cell r="A150" t="str">
            <v>White, Roger &amp; Karen</v>
          </cell>
        </row>
        <row r="151">
          <cell r="A151" t="str">
            <v>Wilber, Buster</v>
          </cell>
        </row>
        <row r="152">
          <cell r="A152" t="str">
            <v>Wilson, David &amp; Candice</v>
          </cell>
        </row>
        <row r="153">
          <cell r="A153" t="str">
            <v>Wolf, Nancy</v>
          </cell>
        </row>
        <row r="154">
          <cell r="A154" t="str">
            <v>Wugell, John &amp; Nancy</v>
          </cell>
        </row>
        <row r="155">
          <cell r="A155" t="str">
            <v>Zoll, Jim &amp; Sally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S36"/>
  <sheetViews>
    <sheetView tabSelected="1" workbookViewId="0">
      <selection activeCell="L22" sqref="L22"/>
    </sheetView>
  </sheetViews>
  <sheetFormatPr defaultRowHeight="12.75"/>
  <cols>
    <col min="1" max="1" width="9.140625" style="4"/>
    <col min="2" max="2" width="10.42578125" style="4" customWidth="1"/>
    <col min="3" max="3" width="18.5703125" style="4" customWidth="1"/>
    <col min="4" max="4" width="13.85546875" style="4" customWidth="1"/>
    <col min="5" max="5" width="10.5703125" style="4" customWidth="1"/>
    <col min="6" max="7" width="9.140625" style="4"/>
    <col min="8" max="8" width="18.140625" style="4" customWidth="1"/>
    <col min="9" max="9" width="13.42578125" style="4" customWidth="1"/>
    <col min="10" max="10" width="12.5703125" style="4" customWidth="1"/>
    <col min="11" max="15" width="9.140625" style="4"/>
    <col min="16" max="16" width="14" style="4" bestFit="1" customWidth="1"/>
    <col min="17" max="16384" width="9.140625" style="4"/>
  </cols>
  <sheetData>
    <row r="2" spans="1:19" ht="18.75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"/>
    </row>
    <row r="3" spans="1:19" ht="18.75">
      <c r="A3" s="32" t="s">
        <v>38</v>
      </c>
      <c r="B3" s="32"/>
      <c r="C3" s="32"/>
      <c r="D3" s="32"/>
      <c r="E3" s="32"/>
      <c r="F3" s="32"/>
      <c r="G3" s="32"/>
      <c r="H3" s="32"/>
      <c r="I3" s="32"/>
      <c r="J3" s="32"/>
      <c r="K3" s="3"/>
    </row>
    <row r="4" spans="1:19" ht="18.75">
      <c r="K4" s="3"/>
      <c r="N4" s="5" t="s">
        <v>1</v>
      </c>
    </row>
    <row r="5" spans="1:19" ht="19.5" thickBot="1">
      <c r="O5" s="5" t="s">
        <v>2</v>
      </c>
    </row>
    <row r="6" spans="1:19" ht="18.75">
      <c r="B6" s="33" t="s">
        <v>3</v>
      </c>
      <c r="C6" s="34"/>
      <c r="D6" s="34"/>
      <c r="E6" s="35"/>
      <c r="N6" s="6" t="s">
        <v>4</v>
      </c>
    </row>
    <row r="7" spans="1:19" ht="17.25">
      <c r="B7" s="7" t="s">
        <v>5</v>
      </c>
      <c r="C7" s="8"/>
      <c r="D7" s="9">
        <f>CEILING(P17, 10000)</f>
        <v>1250000</v>
      </c>
      <c r="E7" s="10"/>
      <c r="N7" s="11" t="s">
        <v>6</v>
      </c>
      <c r="O7" s="11"/>
      <c r="P7" s="12">
        <f>C21*1.2</f>
        <v>6.4799999999999996E-2</v>
      </c>
    </row>
    <row r="8" spans="1:19" ht="18" thickBot="1">
      <c r="B8" s="13" t="s">
        <v>7</v>
      </c>
      <c r="C8" s="14"/>
      <c r="D8" s="15">
        <f>FLOOR(P20, 100)</f>
        <v>59400</v>
      </c>
      <c r="E8" s="16">
        <f>D8/12</f>
        <v>4950</v>
      </c>
      <c r="N8" s="11" t="s">
        <v>8</v>
      </c>
      <c r="O8" s="11"/>
      <c r="P8" s="17">
        <f>C21*0.8</f>
        <v>4.3200000000000002E-2</v>
      </c>
    </row>
    <row r="10" spans="1:19" ht="15">
      <c r="E10" s="4" t="s">
        <v>9</v>
      </c>
    </row>
    <row r="11" spans="1:19">
      <c r="P11" s="18"/>
    </row>
    <row r="12" spans="1:19">
      <c r="P12" s="19"/>
    </row>
    <row r="14" spans="1:19">
      <c r="D14" s="39" t="s">
        <v>38</v>
      </c>
      <c r="E14" s="39"/>
      <c r="F14" s="39"/>
      <c r="G14" s="39"/>
      <c r="H14" s="39"/>
      <c r="N14" s="36" t="s">
        <v>10</v>
      </c>
      <c r="O14" s="36"/>
    </row>
    <row r="15" spans="1:19">
      <c r="D15" s="39"/>
      <c r="E15" s="39"/>
      <c r="F15" s="39"/>
      <c r="G15" s="39"/>
      <c r="H15" s="39"/>
      <c r="N15" s="4" t="s">
        <v>11</v>
      </c>
      <c r="P15" s="18">
        <f>P16*C21</f>
        <v>54000</v>
      </c>
    </row>
    <row r="16" spans="1:19" ht="15">
      <c r="N16" s="4" t="s">
        <v>12</v>
      </c>
      <c r="P16" s="20">
        <v>1000000</v>
      </c>
      <c r="Q16" s="21" t="s">
        <v>39</v>
      </c>
      <c r="R16" s="22"/>
      <c r="S16" s="22"/>
    </row>
    <row r="17" spans="1:16">
      <c r="N17" s="4" t="s">
        <v>13</v>
      </c>
      <c r="P17" s="18">
        <f>C22/P8</f>
        <v>1250000</v>
      </c>
    </row>
    <row r="18" spans="1:16">
      <c r="N18" s="4" t="s">
        <v>14</v>
      </c>
      <c r="P18" s="18">
        <f>C22/P7</f>
        <v>833333.33333333337</v>
      </c>
    </row>
    <row r="19" spans="1:16" ht="18.75">
      <c r="A19" s="23" t="s">
        <v>15</v>
      </c>
      <c r="B19" s="24"/>
      <c r="C19" s="24"/>
      <c r="E19" s="4" t="s">
        <v>16</v>
      </c>
    </row>
    <row r="20" spans="1:16" ht="18" thickBot="1">
      <c r="A20" s="11" t="s">
        <v>17</v>
      </c>
      <c r="B20" s="11"/>
      <c r="C20" s="25">
        <f>MROUND(P16, 1000)</f>
        <v>1000000</v>
      </c>
      <c r="D20" s="11"/>
      <c r="E20" s="11"/>
      <c r="N20" s="4" t="s">
        <v>18</v>
      </c>
      <c r="P20" s="18">
        <f>C22*1.1</f>
        <v>59400.000000000007</v>
      </c>
    </row>
    <row r="21" spans="1:16" ht="18.75">
      <c r="A21" s="11" t="s">
        <v>19</v>
      </c>
      <c r="B21" s="11"/>
      <c r="C21" s="26">
        <v>5.3999999999999999E-2</v>
      </c>
      <c r="D21" s="11"/>
      <c r="E21" s="11"/>
      <c r="G21" s="33" t="s">
        <v>20</v>
      </c>
      <c r="H21" s="34"/>
      <c r="I21" s="34"/>
      <c r="J21" s="35"/>
      <c r="N21" s="4" t="s">
        <v>21</v>
      </c>
      <c r="P21" s="18">
        <f>C22*0.9</f>
        <v>48600</v>
      </c>
    </row>
    <row r="22" spans="1:16" ht="17.25">
      <c r="A22" s="27" t="s">
        <v>22</v>
      </c>
      <c r="B22" s="11"/>
      <c r="C22" s="25">
        <f>FLOOR(P15,100)</f>
        <v>54000</v>
      </c>
      <c r="D22" s="25">
        <f>C22/12</f>
        <v>4500</v>
      </c>
      <c r="E22" s="11"/>
      <c r="G22" s="7" t="s">
        <v>23</v>
      </c>
      <c r="H22" s="8"/>
      <c r="I22" s="9">
        <f>CEILING(P18, 10000)</f>
        <v>840000</v>
      </c>
      <c r="J22" s="10"/>
    </row>
    <row r="23" spans="1:16" ht="18" thickBot="1">
      <c r="A23" s="11"/>
      <c r="B23" s="11"/>
      <c r="C23" s="28" t="s">
        <v>24</v>
      </c>
      <c r="D23" s="28" t="s">
        <v>25</v>
      </c>
      <c r="E23" s="11"/>
      <c r="G23" s="13" t="s">
        <v>26</v>
      </c>
      <c r="H23" s="14"/>
      <c r="I23" s="15">
        <f>FLOOR(P21, 100)</f>
        <v>48600</v>
      </c>
      <c r="J23" s="16">
        <f>I23/12</f>
        <v>4050</v>
      </c>
    </row>
    <row r="24" spans="1:16" ht="17.25">
      <c r="E24" s="27" t="s">
        <v>27</v>
      </c>
    </row>
    <row r="26" spans="1:16" ht="18.75">
      <c r="A26" s="29" t="s">
        <v>28</v>
      </c>
      <c r="B26" s="11"/>
      <c r="C26" s="11"/>
      <c r="D26" s="11"/>
      <c r="E26" s="11"/>
    </row>
    <row r="27" spans="1:16" ht="17.25">
      <c r="A27" s="30" t="s">
        <v>29</v>
      </c>
      <c r="B27" s="11"/>
      <c r="C27" s="11"/>
      <c r="D27" s="11"/>
      <c r="E27" s="11"/>
      <c r="F27" s="37" t="s">
        <v>30</v>
      </c>
      <c r="G27" s="37"/>
      <c r="H27" s="37"/>
      <c r="I27" s="37"/>
    </row>
    <row r="28" spans="1:16" ht="17.25">
      <c r="A28" s="30" t="s">
        <v>31</v>
      </c>
      <c r="E28" s="11"/>
      <c r="F28" s="37"/>
      <c r="G28" s="37"/>
      <c r="H28" s="37"/>
      <c r="I28" s="37"/>
    </row>
    <row r="29" spans="1:16" ht="17.25">
      <c r="A29" s="30" t="s">
        <v>32</v>
      </c>
      <c r="E29" s="11"/>
      <c r="F29" s="37"/>
      <c r="G29" s="37"/>
      <c r="H29" s="37"/>
      <c r="I29" s="37"/>
    </row>
    <row r="30" spans="1:16" ht="17.25">
      <c r="A30" s="30" t="s">
        <v>33</v>
      </c>
      <c r="E30" s="11"/>
    </row>
    <row r="31" spans="1:16" ht="17.25">
      <c r="A31" s="30" t="s">
        <v>34</v>
      </c>
      <c r="B31" s="11"/>
      <c r="C31" s="11"/>
      <c r="D31" s="11"/>
      <c r="E31" s="11"/>
      <c r="F31" s="38"/>
      <c r="G31" s="38"/>
      <c r="H31" s="38"/>
      <c r="I31" s="38"/>
      <c r="J31" s="38"/>
    </row>
    <row r="32" spans="1:16" ht="17.25">
      <c r="E32" s="11"/>
    </row>
    <row r="34" spans="1:10" ht="15">
      <c r="A34" s="2" t="s">
        <v>35</v>
      </c>
      <c r="B34" s="1"/>
      <c r="C34" s="1"/>
      <c r="D34" s="1"/>
      <c r="E34" s="1"/>
      <c r="F34" s="1"/>
      <c r="G34" s="1"/>
      <c r="H34" s="1"/>
      <c r="I34" s="1"/>
      <c r="J34" s="1"/>
    </row>
    <row r="35" spans="1:10" ht="15">
      <c r="A35" s="2" t="s">
        <v>36</v>
      </c>
      <c r="B35" s="1"/>
      <c r="C35" s="1"/>
      <c r="D35" s="1"/>
      <c r="E35" s="1"/>
      <c r="F35" s="1"/>
      <c r="G35" s="1"/>
      <c r="H35" s="1"/>
      <c r="I35" s="1"/>
      <c r="J35" s="1"/>
    </row>
    <row r="36" spans="1:10" ht="15">
      <c r="A36" s="2" t="s">
        <v>37</v>
      </c>
      <c r="B36" s="1"/>
      <c r="C36" s="1"/>
      <c r="D36" s="1"/>
      <c r="E36" s="1"/>
      <c r="F36" s="1"/>
      <c r="G36" s="1"/>
      <c r="H36" s="1"/>
      <c r="I36" s="1"/>
      <c r="J36" s="1"/>
    </row>
  </sheetData>
  <sheetProtection password="D30B" sheet="1" objects="1" scenarios="1" selectLockedCells="1"/>
  <mergeCells count="8">
    <mergeCell ref="F27:I29"/>
    <mergeCell ref="F31:J31"/>
    <mergeCell ref="D14:H15"/>
    <mergeCell ref="A2:J2"/>
    <mergeCell ref="A3:J3"/>
    <mergeCell ref="B6:E6"/>
    <mergeCell ref="N14:O14"/>
    <mergeCell ref="G21:J21"/>
  </mergeCells>
  <dataValidations disablePrompts="1" count="1">
    <dataValidation type="list" allowBlank="1" showInputMessage="1" showErrorMessage="1" sqref="N14">
      <formula1>"Monthly Income,Current Balance"</formula1>
    </dataValidation>
  </dataValidations>
  <pageMargins left="0.7" right="0.7" top="0.25" bottom="0" header="0.3" footer="0.3"/>
  <pageSetup fitToWidth="0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Income Guardrail</vt:lpstr>
      <vt:lpstr>'Income Guardrail'!Print_Area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Jarvis</dc:creator>
  <cp:lastModifiedBy>Matthew Jarvis</cp:lastModifiedBy>
  <dcterms:created xsi:type="dcterms:W3CDTF">2017-02-15T18:40:23Z</dcterms:created>
  <dcterms:modified xsi:type="dcterms:W3CDTF">2017-02-15T18:54:21Z</dcterms:modified>
</cp:coreProperties>
</file>