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13395" windowHeight="4935"/>
  </bookViews>
  <sheets>
    <sheet name="PV Lifetime Fees" sheetId="1" r:id="rId1"/>
  </sheets>
  <calcPr calcId="125725"/>
</workbook>
</file>

<file path=xl/calcChain.xml><?xml version="1.0" encoding="utf-8"?>
<calcChain xmlns="http://schemas.openxmlformats.org/spreadsheetml/2006/main">
  <c r="D12" i="1"/>
  <c r="C12"/>
  <c r="E12" l="1"/>
  <c r="F12" s="1"/>
  <c r="B13" s="1"/>
  <c r="C13" l="1"/>
  <c r="D13" s="1"/>
  <c r="E13" l="1"/>
  <c r="F13" s="1"/>
  <c r="B14" s="1"/>
  <c r="C14" l="1"/>
  <c r="D14" s="1"/>
  <c r="E14" s="1"/>
  <c r="F14" s="1"/>
  <c r="B15" s="1"/>
  <c r="C15" l="1"/>
  <c r="D15" l="1"/>
  <c r="E15" s="1"/>
  <c r="F15" l="1"/>
  <c r="B16" s="1"/>
  <c r="C16" l="1"/>
  <c r="D16" s="1"/>
  <c r="E16" s="1"/>
  <c r="F16" s="1"/>
  <c r="B17" s="1"/>
  <c r="C17" l="1"/>
  <c r="D17" s="1"/>
  <c r="E17" s="1"/>
  <c r="F17" l="1"/>
  <c r="B18" s="1"/>
  <c r="C18" l="1"/>
  <c r="D18" s="1"/>
  <c r="E18" s="1"/>
  <c r="F18" l="1"/>
  <c r="B19" s="1"/>
  <c r="C19" l="1"/>
  <c r="D19" s="1"/>
  <c r="E19" s="1"/>
  <c r="F19" l="1"/>
  <c r="B20" s="1"/>
  <c r="C20" l="1"/>
  <c r="D20" s="1"/>
  <c r="E20" s="1"/>
  <c r="F20" l="1"/>
  <c r="B21" s="1"/>
  <c r="C21" l="1"/>
  <c r="D21" s="1"/>
  <c r="E21" s="1"/>
  <c r="F21" l="1"/>
  <c r="B22" s="1"/>
  <c r="C22" l="1"/>
  <c r="D22" s="1"/>
  <c r="E22" s="1"/>
  <c r="F22" s="1"/>
  <c r="B23" s="1"/>
  <c r="C23" l="1"/>
  <c r="D23" s="1"/>
  <c r="E23" s="1"/>
  <c r="F23" l="1"/>
  <c r="B24" s="1"/>
  <c r="C24" l="1"/>
  <c r="D24" s="1"/>
  <c r="E24" s="1"/>
  <c r="F24" s="1"/>
  <c r="B25" s="1"/>
  <c r="C25" l="1"/>
  <c r="D25" s="1"/>
  <c r="E25" s="1"/>
  <c r="F25" s="1"/>
  <c r="B26" s="1"/>
  <c r="C26" l="1"/>
  <c r="D26" s="1"/>
  <c r="E26" s="1"/>
  <c r="F26" s="1"/>
  <c r="B27" s="1"/>
  <c r="C27" l="1"/>
  <c r="D27" s="1"/>
  <c r="E27" s="1"/>
  <c r="F27" s="1"/>
  <c r="B28" s="1"/>
  <c r="C28" l="1"/>
  <c r="D28" s="1"/>
  <c r="E28" s="1"/>
  <c r="F28" l="1"/>
  <c r="B29" s="1"/>
  <c r="C29" l="1"/>
  <c r="D29" s="1"/>
  <c r="E29" s="1"/>
  <c r="F29" s="1"/>
  <c r="B30" s="1"/>
  <c r="C30" l="1"/>
  <c r="D30" s="1"/>
  <c r="E30" s="1"/>
  <c r="F30" s="1"/>
  <c r="B31" s="1"/>
  <c r="C31" l="1"/>
  <c r="D31" s="1"/>
  <c r="E31" s="1"/>
  <c r="F31" l="1"/>
  <c r="B32" s="1"/>
  <c r="C32" l="1"/>
  <c r="D32" s="1"/>
  <c r="E32" s="1"/>
  <c r="F32" l="1"/>
  <c r="B33" s="1"/>
  <c r="C33" l="1"/>
  <c r="D33" s="1"/>
  <c r="E33" s="1"/>
  <c r="F33" s="1"/>
  <c r="B34" s="1"/>
  <c r="C34" l="1"/>
  <c r="D34" s="1"/>
  <c r="E34" s="1"/>
  <c r="F34" l="1"/>
  <c r="B35" s="1"/>
  <c r="C35" l="1"/>
  <c r="D35" s="1"/>
  <c r="E35" s="1"/>
  <c r="F35" l="1"/>
  <c r="B36" s="1"/>
  <c r="C36" l="1"/>
  <c r="D36" s="1"/>
  <c r="E36" s="1"/>
  <c r="F36" l="1"/>
  <c r="B37" s="1"/>
  <c r="C37" l="1"/>
  <c r="D37" s="1"/>
  <c r="E37" s="1"/>
  <c r="F37" s="1"/>
  <c r="B38" s="1"/>
  <c r="C38" l="1"/>
  <c r="D38" s="1"/>
  <c r="E38" s="1"/>
  <c r="F38" l="1"/>
  <c r="B39" s="1"/>
  <c r="C39" l="1"/>
  <c r="D39" s="1"/>
  <c r="E39" s="1"/>
  <c r="F39" l="1"/>
  <c r="B40" s="1"/>
  <c r="C40" l="1"/>
  <c r="D40" s="1"/>
  <c r="E40" s="1"/>
  <c r="F40" l="1"/>
  <c r="B41" s="1"/>
  <c r="C41" l="1"/>
  <c r="D41" s="1"/>
  <c r="E41" s="1"/>
  <c r="H12" s="1"/>
  <c r="F41" l="1"/>
</calcChain>
</file>

<file path=xl/sharedStrings.xml><?xml version="1.0" encoding="utf-8"?>
<sst xmlns="http://schemas.openxmlformats.org/spreadsheetml/2006/main" count="17" uniqueCount="17">
  <si>
    <t>Variable Withdrawal Rate</t>
  </si>
  <si>
    <t>Advisor Fee</t>
  </si>
  <si>
    <t>Account Growth</t>
  </si>
  <si>
    <t>or static withdrawal rate</t>
  </si>
  <si>
    <t>Inflation Increase</t>
  </si>
  <si>
    <t>EOY Value</t>
  </si>
  <si>
    <t>BOY Account Value</t>
  </si>
  <si>
    <t>(Enter 0 if static withdrawal with inflation)</t>
  </si>
  <si>
    <t>Starting Account Value</t>
  </si>
  <si>
    <t>NPV Fees</t>
  </si>
  <si>
    <t>Discount Rate</t>
  </si>
  <si>
    <t>(Enter 0 if variable withdrawals)</t>
  </si>
  <si>
    <t>Year</t>
  </si>
  <si>
    <t>Present Value of Lifetime Fees Calculator - Retirement Income</t>
  </si>
  <si>
    <t>Withdrawal</t>
  </si>
  <si>
    <t>Growth</t>
  </si>
  <si>
    <t>Fee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</si>
</sst>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topLeftCell="A28" workbookViewId="0">
      <selection activeCell="I19" sqref="I19"/>
    </sheetView>
  </sheetViews>
  <sheetFormatPr defaultRowHeight="15"/>
  <cols>
    <col min="1" max="1" width="7.28515625" customWidth="1"/>
    <col min="2" max="2" width="18" bestFit="1" customWidth="1"/>
    <col min="3" max="3" width="12" bestFit="1" customWidth="1"/>
    <col min="7" max="8" width="10.85546875" bestFit="1" customWidth="1"/>
  </cols>
  <sheetData>
    <row r="1" spans="1:8">
      <c r="A1" s="4" t="s">
        <v>13</v>
      </c>
    </row>
    <row r="3" spans="1:8">
      <c r="A3" t="s">
        <v>0</v>
      </c>
      <c r="D3" s="3">
        <v>0</v>
      </c>
      <c r="E3" t="s">
        <v>7</v>
      </c>
    </row>
    <row r="4" spans="1:8">
      <c r="A4" t="s">
        <v>3</v>
      </c>
      <c r="D4" s="3">
        <v>0.04</v>
      </c>
      <c r="E4" t="s">
        <v>11</v>
      </c>
    </row>
    <row r="5" spans="1:8">
      <c r="A5" t="s">
        <v>4</v>
      </c>
      <c r="D5" s="3">
        <v>0.03</v>
      </c>
    </row>
    <row r="6" spans="1:8">
      <c r="A6" t="s">
        <v>1</v>
      </c>
      <c r="D6" s="3">
        <v>7.4999999999999997E-3</v>
      </c>
    </row>
    <row r="7" spans="1:8">
      <c r="A7" t="s">
        <v>8</v>
      </c>
      <c r="D7">
        <v>500000</v>
      </c>
    </row>
    <row r="8" spans="1:8">
      <c r="A8" t="s">
        <v>2</v>
      </c>
      <c r="D8" s="3">
        <v>0.06</v>
      </c>
    </row>
    <row r="9" spans="1:8">
      <c r="A9" t="s">
        <v>10</v>
      </c>
      <c r="D9" s="3">
        <v>0.06</v>
      </c>
    </row>
    <row r="11" spans="1:8">
      <c r="A11" s="5" t="s">
        <v>12</v>
      </c>
      <c r="B11" t="s">
        <v>6</v>
      </c>
      <c r="C11" t="s">
        <v>14</v>
      </c>
      <c r="D11" s="2" t="s">
        <v>15</v>
      </c>
      <c r="E11" t="s">
        <v>16</v>
      </c>
      <c r="F11" t="s">
        <v>5</v>
      </c>
      <c r="H11" t="s">
        <v>9</v>
      </c>
    </row>
    <row r="12" spans="1:8">
      <c r="A12">
        <v>1</v>
      </c>
      <c r="B12">
        <v>500000</v>
      </c>
      <c r="C12">
        <f>IF(B12&lt;0,0,IF(D3&gt;0,D3*B12,D4*D7))</f>
        <v>20000</v>
      </c>
      <c r="D12">
        <f>(B12-C12)*(1+$D$8)</f>
        <v>508800</v>
      </c>
      <c r="E12">
        <f t="shared" ref="E12:E41" si="0">IF(D12*D$6&lt;0,0,D12*D$6)</f>
        <v>3816</v>
      </c>
      <c r="F12">
        <f>IF(D12-E12&lt;0,0,D12-E12)</f>
        <v>504984</v>
      </c>
      <c r="H12" s="1">
        <f>NPV(D9,E12:E41)</f>
        <v>51116.814202977672</v>
      </c>
    </row>
    <row r="13" spans="1:8">
      <c r="A13">
        <v>2</v>
      </c>
      <c r="B13">
        <f>F12</f>
        <v>504984</v>
      </c>
      <c r="C13">
        <f>IF(B13=0,0,IF($D$3&gt;0,$D$3*B13,C12*(1+$D$5)))</f>
        <v>20600</v>
      </c>
      <c r="D13">
        <f t="shared" ref="D13:D41" si="1">(B13-C13)*(1+$D$8)</f>
        <v>513447.04000000004</v>
      </c>
      <c r="E13">
        <f t="shared" si="0"/>
        <v>3850.8528000000001</v>
      </c>
      <c r="F13">
        <f t="shared" ref="F13:F41" si="2">IF(D13-E13&lt;0,0,D13-E13)</f>
        <v>509596.18720000004</v>
      </c>
    </row>
    <row r="14" spans="1:8">
      <c r="A14">
        <v>3</v>
      </c>
      <c r="B14">
        <f t="shared" ref="B14:B40" si="3">F13</f>
        <v>509596.18720000004</v>
      </c>
      <c r="C14">
        <f t="shared" ref="C14:C41" si="4">IF(B14=0,0,IF($D$3&gt;0,$D$3*B14,C13*(1+$D$5)))</f>
        <v>21218</v>
      </c>
      <c r="D14">
        <f t="shared" si="1"/>
        <v>517680.87843200006</v>
      </c>
      <c r="E14">
        <f t="shared" si="0"/>
        <v>3882.6065882400003</v>
      </c>
      <c r="F14">
        <f t="shared" si="2"/>
        <v>513798.27184376004</v>
      </c>
    </row>
    <row r="15" spans="1:8">
      <c r="A15">
        <v>4</v>
      </c>
      <c r="B15">
        <f t="shared" si="3"/>
        <v>513798.27184376004</v>
      </c>
      <c r="C15">
        <f t="shared" si="4"/>
        <v>21854.54</v>
      </c>
      <c r="D15">
        <f t="shared" si="1"/>
        <v>521460.3557543857</v>
      </c>
      <c r="E15">
        <f t="shared" si="0"/>
        <v>3910.9526681578927</v>
      </c>
      <c r="F15">
        <f t="shared" si="2"/>
        <v>517549.40308622783</v>
      </c>
    </row>
    <row r="16" spans="1:8">
      <c r="A16">
        <v>5</v>
      </c>
      <c r="B16">
        <f t="shared" si="3"/>
        <v>517549.40308622783</v>
      </c>
      <c r="C16">
        <f t="shared" si="4"/>
        <v>22510.176200000002</v>
      </c>
      <c r="D16">
        <f t="shared" si="1"/>
        <v>524741.58049940155</v>
      </c>
      <c r="E16">
        <f t="shared" si="0"/>
        <v>3935.5618537455116</v>
      </c>
      <c r="F16">
        <f t="shared" si="2"/>
        <v>520806.01864565606</v>
      </c>
    </row>
    <row r="17" spans="1:6">
      <c r="A17">
        <v>6</v>
      </c>
      <c r="B17">
        <f t="shared" si="3"/>
        <v>520806.01864565606</v>
      </c>
      <c r="C17">
        <f t="shared" si="4"/>
        <v>23185.481486000001</v>
      </c>
      <c r="D17">
        <f t="shared" si="1"/>
        <v>527477.76938923541</v>
      </c>
      <c r="E17">
        <f t="shared" si="0"/>
        <v>3956.0832704192653</v>
      </c>
      <c r="F17">
        <f t="shared" si="2"/>
        <v>523521.68611881614</v>
      </c>
    </row>
    <row r="18" spans="1:6">
      <c r="A18">
        <v>7</v>
      </c>
      <c r="B18">
        <f t="shared" si="3"/>
        <v>523521.68611881614</v>
      </c>
      <c r="C18">
        <f t="shared" si="4"/>
        <v>23881.04593058</v>
      </c>
      <c r="D18">
        <f t="shared" si="1"/>
        <v>529619.07859953039</v>
      </c>
      <c r="E18">
        <f t="shared" si="0"/>
        <v>3972.1430894964778</v>
      </c>
      <c r="F18">
        <f t="shared" si="2"/>
        <v>525646.93551003386</v>
      </c>
    </row>
    <row r="19" spans="1:6">
      <c r="A19">
        <v>8</v>
      </c>
      <c r="B19">
        <f t="shared" si="3"/>
        <v>525646.93551003386</v>
      </c>
      <c r="C19">
        <f t="shared" si="4"/>
        <v>24597.4773084974</v>
      </c>
      <c r="D19">
        <f t="shared" si="1"/>
        <v>531112.42569362861</v>
      </c>
      <c r="E19">
        <f t="shared" si="0"/>
        <v>3983.3431927022143</v>
      </c>
      <c r="F19">
        <f t="shared" si="2"/>
        <v>527129.08250092645</v>
      </c>
    </row>
    <row r="20" spans="1:6">
      <c r="A20">
        <v>9</v>
      </c>
      <c r="B20">
        <f t="shared" si="3"/>
        <v>527129.08250092645</v>
      </c>
      <c r="C20">
        <f t="shared" si="4"/>
        <v>25335.401627752322</v>
      </c>
      <c r="D20">
        <f t="shared" si="1"/>
        <v>531901.30172556452</v>
      </c>
      <c r="E20">
        <f t="shared" si="0"/>
        <v>3989.2597629417337</v>
      </c>
      <c r="F20">
        <f t="shared" si="2"/>
        <v>527912.04196262278</v>
      </c>
    </row>
    <row r="21" spans="1:6">
      <c r="A21">
        <v>10</v>
      </c>
      <c r="B21">
        <f t="shared" si="3"/>
        <v>527912.04196262278</v>
      </c>
      <c r="C21">
        <f t="shared" si="4"/>
        <v>26095.463676584892</v>
      </c>
      <c r="D21">
        <f t="shared" si="1"/>
        <v>531925.5729832002</v>
      </c>
      <c r="E21">
        <f t="shared" si="0"/>
        <v>3989.4417973740015</v>
      </c>
      <c r="F21">
        <f t="shared" si="2"/>
        <v>527936.13118582615</v>
      </c>
    </row>
    <row r="22" spans="1:6">
      <c r="A22">
        <v>11</v>
      </c>
      <c r="B22">
        <f t="shared" si="3"/>
        <v>527936.13118582615</v>
      </c>
      <c r="C22">
        <f t="shared" si="4"/>
        <v>26878.327586882438</v>
      </c>
      <c r="D22">
        <f t="shared" si="1"/>
        <v>531121.27181488031</v>
      </c>
      <c r="E22">
        <f t="shared" si="0"/>
        <v>3983.4095386116023</v>
      </c>
      <c r="F22">
        <f t="shared" si="2"/>
        <v>527137.86227626866</v>
      </c>
    </row>
    <row r="23" spans="1:6">
      <c r="A23">
        <v>12</v>
      </c>
      <c r="B23">
        <f t="shared" si="3"/>
        <v>527137.86227626866</v>
      </c>
      <c r="C23">
        <f t="shared" si="4"/>
        <v>27684.677414488913</v>
      </c>
      <c r="D23">
        <f t="shared" si="1"/>
        <v>529420.37595348654</v>
      </c>
      <c r="E23">
        <f t="shared" si="0"/>
        <v>3970.652819651149</v>
      </c>
      <c r="F23">
        <f t="shared" si="2"/>
        <v>525449.72313383536</v>
      </c>
    </row>
    <row r="24" spans="1:6">
      <c r="A24">
        <v>13</v>
      </c>
      <c r="B24">
        <f t="shared" si="3"/>
        <v>525449.72313383536</v>
      </c>
      <c r="C24">
        <f t="shared" si="4"/>
        <v>28515.21773692358</v>
      </c>
      <c r="D24">
        <f t="shared" si="1"/>
        <v>526750.57572072651</v>
      </c>
      <c r="E24">
        <f t="shared" si="0"/>
        <v>3950.6293179054487</v>
      </c>
      <c r="F24">
        <f t="shared" si="2"/>
        <v>522799.94640282105</v>
      </c>
    </row>
    <row r="25" spans="1:6">
      <c r="A25">
        <v>14</v>
      </c>
      <c r="B25">
        <f t="shared" si="3"/>
        <v>522799.94640282105</v>
      </c>
      <c r="C25">
        <f t="shared" si="4"/>
        <v>29370.674269031289</v>
      </c>
      <c r="D25">
        <f t="shared" si="1"/>
        <v>523035.02846181719</v>
      </c>
      <c r="E25">
        <f t="shared" si="0"/>
        <v>3922.7627134636286</v>
      </c>
      <c r="F25">
        <f t="shared" si="2"/>
        <v>519112.26574835356</v>
      </c>
    </row>
    <row r="26" spans="1:6">
      <c r="A26">
        <v>15</v>
      </c>
      <c r="B26">
        <f t="shared" si="3"/>
        <v>519112.26574835356</v>
      </c>
      <c r="C26">
        <f t="shared" si="4"/>
        <v>30251.79449710223</v>
      </c>
      <c r="D26">
        <f t="shared" si="1"/>
        <v>518192.09952632646</v>
      </c>
      <c r="E26">
        <f t="shared" si="0"/>
        <v>3886.4407464474484</v>
      </c>
      <c r="F26">
        <f t="shared" si="2"/>
        <v>514305.65877987904</v>
      </c>
    </row>
    <row r="27" spans="1:6">
      <c r="A27">
        <v>16</v>
      </c>
      <c r="B27">
        <f t="shared" si="3"/>
        <v>514305.65877987904</v>
      </c>
      <c r="C27">
        <f t="shared" si="4"/>
        <v>31159.348332015299</v>
      </c>
      <c r="D27">
        <f t="shared" si="1"/>
        <v>512135.08907473565</v>
      </c>
      <c r="E27">
        <f t="shared" si="0"/>
        <v>3841.0131680605173</v>
      </c>
      <c r="F27">
        <f t="shared" si="2"/>
        <v>508294.07590667513</v>
      </c>
    </row>
    <row r="28" spans="1:6">
      <c r="A28">
        <v>17</v>
      </c>
      <c r="B28">
        <f t="shared" si="3"/>
        <v>508294.07590667513</v>
      </c>
      <c r="C28">
        <f t="shared" si="4"/>
        <v>32094.12878197576</v>
      </c>
      <c r="D28">
        <f t="shared" si="1"/>
        <v>504771.94395218138</v>
      </c>
      <c r="E28">
        <f t="shared" si="0"/>
        <v>3785.78957964136</v>
      </c>
      <c r="F28">
        <f t="shared" si="2"/>
        <v>500986.15437254001</v>
      </c>
    </row>
    <row r="29" spans="1:6">
      <c r="A29">
        <v>18</v>
      </c>
      <c r="B29">
        <f t="shared" si="3"/>
        <v>500986.15437254001</v>
      </c>
      <c r="C29">
        <f t="shared" si="4"/>
        <v>33056.952645435034</v>
      </c>
      <c r="D29">
        <f t="shared" si="1"/>
        <v>496004.95383073128</v>
      </c>
      <c r="E29">
        <f t="shared" si="0"/>
        <v>3720.0371537304845</v>
      </c>
      <c r="F29">
        <f t="shared" si="2"/>
        <v>492284.91667700082</v>
      </c>
    </row>
    <row r="30" spans="1:6">
      <c r="A30">
        <v>19</v>
      </c>
      <c r="B30">
        <f t="shared" si="3"/>
        <v>492284.91667700082</v>
      </c>
      <c r="C30">
        <f t="shared" si="4"/>
        <v>34048.661224798088</v>
      </c>
      <c r="D30">
        <f t="shared" si="1"/>
        <v>485730.43077933491</v>
      </c>
      <c r="E30">
        <f t="shared" si="0"/>
        <v>3642.9782308450117</v>
      </c>
      <c r="F30">
        <f t="shared" si="2"/>
        <v>482087.45254848991</v>
      </c>
    </row>
    <row r="31" spans="1:6">
      <c r="A31">
        <v>20</v>
      </c>
      <c r="B31">
        <f t="shared" si="3"/>
        <v>482087.45254848991</v>
      </c>
      <c r="C31">
        <f t="shared" si="4"/>
        <v>35070.121061542035</v>
      </c>
      <c r="D31">
        <f t="shared" si="1"/>
        <v>473838.37137616478</v>
      </c>
      <c r="E31">
        <f t="shared" si="0"/>
        <v>3553.7877853212358</v>
      </c>
      <c r="F31">
        <f t="shared" si="2"/>
        <v>470284.58359084354</v>
      </c>
    </row>
    <row r="32" spans="1:6">
      <c r="A32">
        <v>21</v>
      </c>
      <c r="B32">
        <f t="shared" si="3"/>
        <v>470284.58359084354</v>
      </c>
      <c r="C32">
        <f t="shared" si="4"/>
        <v>36122.2246933883</v>
      </c>
      <c r="D32">
        <f t="shared" si="1"/>
        <v>460212.10043130262</v>
      </c>
      <c r="E32">
        <f t="shared" si="0"/>
        <v>3451.5907532347696</v>
      </c>
      <c r="F32">
        <f t="shared" si="2"/>
        <v>456760.50967806787</v>
      </c>
    </row>
    <row r="33" spans="1:6">
      <c r="A33">
        <v>22</v>
      </c>
      <c r="B33">
        <f t="shared" si="3"/>
        <v>456760.50967806787</v>
      </c>
      <c r="C33">
        <f t="shared" si="4"/>
        <v>37205.891434189951</v>
      </c>
      <c r="D33">
        <f t="shared" si="1"/>
        <v>444727.89533851057</v>
      </c>
      <c r="E33">
        <f t="shared" si="0"/>
        <v>3335.4592150388294</v>
      </c>
      <c r="F33">
        <f t="shared" si="2"/>
        <v>441392.43612347177</v>
      </c>
    </row>
    <row r="34" spans="1:6">
      <c r="A34">
        <v>23</v>
      </c>
      <c r="B34">
        <f t="shared" si="3"/>
        <v>441392.43612347177</v>
      </c>
      <c r="C34">
        <f t="shared" si="4"/>
        <v>38322.068177215653</v>
      </c>
      <c r="D34">
        <f t="shared" si="1"/>
        <v>427254.59002303152</v>
      </c>
      <c r="E34">
        <f t="shared" si="0"/>
        <v>3204.4094251727361</v>
      </c>
      <c r="F34">
        <f t="shared" si="2"/>
        <v>424050.18059785879</v>
      </c>
    </row>
    <row r="35" spans="1:6">
      <c r="A35">
        <v>24</v>
      </c>
      <c r="B35">
        <f t="shared" si="3"/>
        <v>424050.18059785879</v>
      </c>
      <c r="C35">
        <f t="shared" si="4"/>
        <v>39471.730222532125</v>
      </c>
      <c r="D35">
        <f t="shared" si="1"/>
        <v>407653.15739784628</v>
      </c>
      <c r="E35">
        <f t="shared" si="0"/>
        <v>3057.3986804838469</v>
      </c>
      <c r="F35">
        <f t="shared" si="2"/>
        <v>404595.75871736242</v>
      </c>
    </row>
    <row r="36" spans="1:6">
      <c r="A36">
        <v>25</v>
      </c>
      <c r="B36">
        <f t="shared" si="3"/>
        <v>404595.75871736242</v>
      </c>
      <c r="C36">
        <f t="shared" si="4"/>
        <v>40655.88212920809</v>
      </c>
      <c r="D36">
        <f t="shared" si="1"/>
        <v>385776.26918344363</v>
      </c>
      <c r="E36">
        <f t="shared" si="0"/>
        <v>2893.3220188758269</v>
      </c>
      <c r="F36">
        <f t="shared" si="2"/>
        <v>382882.94716456783</v>
      </c>
    </row>
    <row r="37" spans="1:6">
      <c r="A37">
        <v>26</v>
      </c>
      <c r="B37">
        <f t="shared" si="3"/>
        <v>382882.94716456783</v>
      </c>
      <c r="C37">
        <f t="shared" si="4"/>
        <v>41875.558593084337</v>
      </c>
      <c r="D37">
        <f t="shared" si="1"/>
        <v>361467.83188577252</v>
      </c>
      <c r="E37">
        <f t="shared" si="0"/>
        <v>2711.008739143294</v>
      </c>
      <c r="F37">
        <f t="shared" si="2"/>
        <v>358756.82314662921</v>
      </c>
    </row>
    <row r="38" spans="1:6">
      <c r="A38">
        <v>27</v>
      </c>
      <c r="B38">
        <f t="shared" si="3"/>
        <v>358756.82314662921</v>
      </c>
      <c r="C38">
        <f t="shared" si="4"/>
        <v>43131.825350876868</v>
      </c>
      <c r="D38">
        <f t="shared" si="1"/>
        <v>334562.49766349752</v>
      </c>
      <c r="E38">
        <f t="shared" si="0"/>
        <v>2509.2187324762313</v>
      </c>
      <c r="F38">
        <f t="shared" si="2"/>
        <v>332053.27893102128</v>
      </c>
    </row>
    <row r="39" spans="1:6">
      <c r="A39">
        <v>28</v>
      </c>
      <c r="B39">
        <f t="shared" si="3"/>
        <v>332053.27893102128</v>
      </c>
      <c r="C39">
        <f t="shared" si="4"/>
        <v>44425.780111403175</v>
      </c>
      <c r="D39">
        <f t="shared" si="1"/>
        <v>304885.14874879527</v>
      </c>
      <c r="E39">
        <f t="shared" si="0"/>
        <v>2286.6386156159642</v>
      </c>
      <c r="F39">
        <f t="shared" si="2"/>
        <v>302598.51013317931</v>
      </c>
    </row>
    <row r="40" spans="1:6">
      <c r="A40">
        <v>29</v>
      </c>
      <c r="B40">
        <f t="shared" si="3"/>
        <v>302598.51013317931</v>
      </c>
      <c r="C40">
        <f t="shared" si="4"/>
        <v>45758.553514745268</v>
      </c>
      <c r="D40">
        <f t="shared" si="1"/>
        <v>272250.3540155401</v>
      </c>
      <c r="E40">
        <f t="shared" si="0"/>
        <v>2041.8776551165506</v>
      </c>
      <c r="F40">
        <f t="shared" si="2"/>
        <v>270208.47636042355</v>
      </c>
    </row>
    <row r="41" spans="1:6">
      <c r="A41">
        <v>30</v>
      </c>
      <c r="B41">
        <f t="shared" ref="B41" si="5">F40</f>
        <v>270208.47636042355</v>
      </c>
      <c r="C41">
        <f t="shared" si="4"/>
        <v>47131.310120187627</v>
      </c>
      <c r="D41">
        <f t="shared" si="1"/>
        <v>236461.79621465006</v>
      </c>
      <c r="E41">
        <f t="shared" si="0"/>
        <v>1773.4634716098753</v>
      </c>
      <c r="F41">
        <f t="shared" si="2"/>
        <v>234688.3327430402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 Lifetime Fees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Elsasser</dc:creator>
  <cp:lastModifiedBy>Joe Elsasser</cp:lastModifiedBy>
  <cp:lastPrinted>2011-06-08T15:18:37Z</cp:lastPrinted>
  <dcterms:created xsi:type="dcterms:W3CDTF">2011-06-07T19:39:17Z</dcterms:created>
  <dcterms:modified xsi:type="dcterms:W3CDTF">2011-06-08T20:15:55Z</dcterms:modified>
</cp:coreProperties>
</file>